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IMS\STAC_Unit\ACL\DVPUB\2122\BOCES\"/>
    </mc:Choice>
  </mc:AlternateContent>
  <xr:revisionPtr revIDLastSave="0" documentId="13_ncr:40009_{7299FBD4-7E19-4E04-932E-BD56FB434B54}" xr6:coauthVersionLast="47" xr6:coauthVersionMax="47" xr10:uidLastSave="{00000000-0000-0000-0000-000000000000}"/>
  <bookViews>
    <workbookView xWindow="-120" yWindow="-120" windowWidth="29040" windowHeight="15840"/>
  </bookViews>
  <sheets>
    <sheet name="boces 40 wk " sheetId="1" r:id="rId1"/>
    <sheet name="boces 39 wk" sheetId="2" r:id="rId2"/>
  </sheets>
  <definedNames>
    <definedName name="_xlnm.Print_Area" localSheetId="1">'boces 39 wk'!$A$1:$I$37</definedName>
    <definedName name="_xlnm.Print_Area" localSheetId="0">'boces 40 wk '!$A$1:$I$36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19" i="2"/>
  <c r="H22" i="2"/>
  <c r="H23" i="2"/>
  <c r="H26" i="2"/>
  <c r="H27" i="2"/>
  <c r="H28" i="2"/>
  <c r="D30" i="2"/>
  <c r="E30" i="2"/>
  <c r="F30" i="2"/>
  <c r="G30" i="2"/>
  <c r="G18" i="1"/>
  <c r="H18" i="1"/>
  <c r="G19" i="1"/>
  <c r="G22" i="1"/>
  <c r="H22" i="1"/>
  <c r="G23" i="1"/>
  <c r="H23" i="1"/>
  <c r="G26" i="1"/>
  <c r="H26" i="1"/>
  <c r="G27" i="1"/>
  <c r="H27" i="1"/>
  <c r="E28" i="1"/>
  <c r="E30" i="1"/>
  <c r="F28" i="1"/>
  <c r="F30" i="1"/>
  <c r="D30" i="1"/>
  <c r="G28" i="1"/>
  <c r="H28" i="1"/>
  <c r="H19" i="1"/>
  <c r="G30" i="1"/>
</calcChain>
</file>

<file path=xl/sharedStrings.xml><?xml version="1.0" encoding="utf-8"?>
<sst xmlns="http://schemas.openxmlformats.org/spreadsheetml/2006/main" count="120" uniqueCount="73">
  <si>
    <t>Start</t>
  </si>
  <si>
    <t>End</t>
  </si>
  <si>
    <t>Billed</t>
  </si>
  <si>
    <t xml:space="preserve">     Enrollment Dates</t>
  </si>
  <si>
    <t>Original Amount</t>
  </si>
  <si>
    <t xml:space="preserve">10-Month  </t>
  </si>
  <si>
    <t>Annualized Cost</t>
  </si>
  <si>
    <t>Start Date</t>
  </si>
  <si>
    <t>End Date</t>
  </si>
  <si>
    <t>Surplus or</t>
  </si>
  <si>
    <t>(Deficit)</t>
  </si>
  <si>
    <t>(39 wk Divisor)</t>
  </si>
  <si>
    <t>Final</t>
  </si>
  <si>
    <t>Net Cost</t>
  </si>
  <si>
    <t>Yr. End Adjustmt.</t>
  </si>
  <si>
    <t>Col.1</t>
  </si>
  <si>
    <t>Col. 2</t>
  </si>
  <si>
    <t>Col. 5</t>
  </si>
  <si>
    <t>Col. 6</t>
  </si>
  <si>
    <t>Col. 7</t>
  </si>
  <si>
    <t>Col. 8</t>
  </si>
  <si>
    <t>BOCES Program Year :</t>
  </si>
  <si>
    <t>(Col. 5 - Col. 6)</t>
  </si>
  <si>
    <t>(Col. 7 / Col. 4)</t>
  </si>
  <si>
    <t>Col. 3</t>
  </si>
  <si>
    <t xml:space="preserve">Col. 4 </t>
  </si>
  <si>
    <t>Calculated On:</t>
  </si>
  <si>
    <t>DISTRICT</t>
  </si>
  <si>
    <t>Weeks*</t>
  </si>
  <si>
    <t xml:space="preserve">   Alphabetical List </t>
  </si>
  <si>
    <t xml:space="preserve">      of Students</t>
  </si>
  <si>
    <t>(40 wk Divisor)</t>
  </si>
  <si>
    <t>Weeks Billed</t>
  </si>
  <si>
    <t xml:space="preserve">BOCES </t>
  </si>
  <si>
    <t>BOCES Billing</t>
  </si>
  <si>
    <t>FTE Enrollmt*</t>
  </si>
  <si>
    <t xml:space="preserve">STAC </t>
  </si>
  <si>
    <r>
      <t>FTE Enrollment</t>
    </r>
    <r>
      <rPr>
        <sz val="10"/>
        <rFont val="Arial"/>
      </rPr>
      <t xml:space="preserve"> was calculated to 3 decimals rounded down.  </t>
    </r>
    <r>
      <rPr>
        <b/>
        <sz val="10"/>
        <rFont val="Arial"/>
        <family val="2"/>
      </rPr>
      <t>10-Month Annualized Cost</t>
    </r>
    <r>
      <rPr>
        <sz val="10"/>
        <rFont val="Arial"/>
      </rPr>
      <t xml:space="preserve"> was calculated to 2 decimals rounded down.</t>
    </r>
  </si>
  <si>
    <t>BOCES 39-WEEK BILLING PATTERN EXAMPLE</t>
  </si>
  <si>
    <t xml:space="preserve">TABLE 1. </t>
  </si>
  <si>
    <t>Printed On:</t>
  </si>
  <si>
    <t>TABLE 2.</t>
  </si>
  <si>
    <t>ALBANY CITY SD TOTALS</t>
  </si>
  <si>
    <t>Last Name, First Name, DOB</t>
  </si>
  <si>
    <r>
      <t xml:space="preserve">     </t>
    </r>
    <r>
      <rPr>
        <sz val="10"/>
        <rFont val="Arial"/>
        <family val="2"/>
      </rPr>
      <t>Truax, Edwin -  Totals</t>
    </r>
  </si>
  <si>
    <t>**</t>
  </si>
  <si>
    <t xml:space="preserve">   39 week calculation agrees with SED's FTE enrollment calculation formula used in state aid calculations.</t>
  </si>
  <si>
    <t>SUMMARY-LEVEL BOCES YEAR-END FINAL COST REPORT FOR HIGH COST STUDENTS</t>
  </si>
  <si>
    <t>ALBANY CITY SD</t>
  </si>
  <si>
    <t>CAPITAL REGION BOCES</t>
  </si>
  <si>
    <t>STAC #</t>
  </si>
  <si>
    <t>STAC A12345</t>
  </si>
  <si>
    <t>STAC B67890</t>
  </si>
  <si>
    <t>STAC C12345</t>
  </si>
  <si>
    <t xml:space="preserve">     Lenhardt, Adam - Totals</t>
  </si>
  <si>
    <t xml:space="preserve">     Mason, Kelly  - Totals</t>
  </si>
  <si>
    <t>BOCES 40-Week High Cost Billing Pattern Example</t>
  </si>
  <si>
    <t xml:space="preserve">    Mason, Kelly   - Totals</t>
  </si>
  <si>
    <t>**Average 10-Month Annualized Cost which should be reported if a single STAC was filed covering consecutive enrollment periods.</t>
  </si>
  <si>
    <t>CAPITAL REGION EXAMPLE</t>
  </si>
  <si>
    <t>09/09/2021</t>
  </si>
  <si>
    <t xml:space="preserve">              FOR 2021-22  PROGRAM YEAR USING 39-WEEK BILLING PATTERN</t>
  </si>
  <si>
    <t>Lenhardt, Adam, 11/05/2005</t>
  </si>
  <si>
    <t>Truax, Edwin, 04/05/2008</t>
  </si>
  <si>
    <t xml:space="preserve">Mason, Kelly, 02/01/2009  </t>
  </si>
  <si>
    <t>(3 weeks in Sept.)</t>
  </si>
  <si>
    <t>*  Example BOCES billed districts for a 39-week program in 2021-22 with 4 weeks in all months, except September which had just 3 billable weeks.</t>
  </si>
  <si>
    <t xml:space="preserve">               FOR 2021-22 PROGRAM YEAR  USING 40-WEEK BILLING PATTERN </t>
  </si>
  <si>
    <t>06/22/2022</t>
  </si>
  <si>
    <t>11/03/2022</t>
  </si>
  <si>
    <t xml:space="preserve">Mason, Kelly, DOB 02/01/2009  </t>
  </si>
  <si>
    <t xml:space="preserve">* BOCES billed districts in 2021-22 as if it ran a 40-week program with 4 weeks billable in each month.  </t>
  </si>
  <si>
    <t>(Assumes 4 weeks per month even though Sept. only has 3 weeks)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</si>
</sst>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"/>
    <numFmt numFmtId="170" formatCode="&quot;$&quot;#,##0.00"/>
    <numFmt numFmtId="176" formatCode="mm/dd/yyyy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quotePrefix="1" applyAlignment="1">
      <alignment horizontal="center"/>
    </xf>
    <xf numFmtId="44" fontId="0" fillId="0" borderId="0" xfId="1" applyFont="1"/>
    <xf numFmtId="0" fontId="4" fillId="0" borderId="0" xfId="0" applyFont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center"/>
    </xf>
    <xf numFmtId="44" fontId="1" fillId="0" borderId="0" xfId="1" applyFont="1"/>
    <xf numFmtId="0" fontId="7" fillId="0" borderId="0" xfId="0" quotePrefix="1" applyFont="1"/>
    <xf numFmtId="44" fontId="0" fillId="0" borderId="1" xfId="0" applyNumberFormat="1" applyBorder="1"/>
    <xf numFmtId="44" fontId="0" fillId="0" borderId="1" xfId="1" applyFont="1" applyBorder="1"/>
    <xf numFmtId="44" fontId="0" fillId="0" borderId="0" xfId="1" applyFont="1" applyBorder="1"/>
    <xf numFmtId="44" fontId="0" fillId="0" borderId="0" xfId="0" applyNumberFormat="1" applyBorder="1"/>
    <xf numFmtId="164" fontId="1" fillId="0" borderId="1" xfId="0" applyNumberFormat="1" applyFont="1" applyBorder="1" applyAlignment="1">
      <alignment horizontal="center"/>
    </xf>
    <xf numFmtId="44" fontId="1" fillId="0" borderId="1" xfId="1" applyFont="1" applyBorder="1"/>
    <xf numFmtId="164" fontId="4" fillId="0" borderId="0" xfId="0" applyNumberFormat="1" applyFont="1" applyBorder="1" applyAlignment="1">
      <alignment horizontal="center"/>
    </xf>
    <xf numFmtId="44" fontId="5" fillId="0" borderId="0" xfId="1" applyFont="1" applyBorder="1"/>
    <xf numFmtId="8" fontId="0" fillId="0" borderId="0" xfId="0" applyNumberFormat="1"/>
    <xf numFmtId="164" fontId="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/>
    <xf numFmtId="8" fontId="7" fillId="0" borderId="0" xfId="0" applyNumberFormat="1" applyFont="1"/>
    <xf numFmtId="8" fontId="0" fillId="0" borderId="1" xfId="0" applyNumberFormat="1" applyBorder="1"/>
    <xf numFmtId="8" fontId="7" fillId="0" borderId="1" xfId="0" applyNumberFormat="1" applyFont="1" applyBorder="1"/>
    <xf numFmtId="164" fontId="0" fillId="0" borderId="1" xfId="0" applyNumberFormat="1" applyBorder="1" applyAlignment="1">
      <alignment horizontal="center"/>
    </xf>
    <xf numFmtId="170" fontId="0" fillId="0" borderId="0" xfId="0" applyNumberFormat="1" applyAlignment="1"/>
    <xf numFmtId="8" fontId="7" fillId="0" borderId="0" xfId="0" applyNumberFormat="1" applyFont="1" applyBorder="1"/>
    <xf numFmtId="0" fontId="7" fillId="0" borderId="0" xfId="0" applyFont="1"/>
    <xf numFmtId="1" fontId="0" fillId="0" borderId="0" xfId="0" applyNumberFormat="1" applyAlignment="1">
      <alignment horizontal="center"/>
    </xf>
    <xf numFmtId="176" fontId="3" fillId="0" borderId="0" xfId="0" applyNumberFormat="1" applyFont="1"/>
    <xf numFmtId="176" fontId="0" fillId="0" borderId="0" xfId="0" applyNumberFormat="1"/>
    <xf numFmtId="176" fontId="8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7" fillId="0" borderId="0" xfId="0" quotePrefix="1" applyNumberFormat="1" applyFont="1" applyAlignment="1">
      <alignment horizontal="center"/>
    </xf>
    <xf numFmtId="176" fontId="0" fillId="0" borderId="0" xfId="0" quotePrefix="1" applyNumberFormat="1" applyAlignment="1">
      <alignment horizontal="center"/>
    </xf>
    <xf numFmtId="176" fontId="3" fillId="0" borderId="0" xfId="0" applyNumberFormat="1" applyFont="1" applyAlignment="1">
      <alignment horizontal="center"/>
    </xf>
    <xf numFmtId="176" fontId="4" fillId="0" borderId="0" xfId="0" applyNumberFormat="1" applyFont="1"/>
    <xf numFmtId="176" fontId="1" fillId="0" borderId="0" xfId="0" applyNumberFormat="1" applyFont="1"/>
    <xf numFmtId="176" fontId="7" fillId="0" borderId="1" xfId="0" quotePrefix="1" applyNumberFormat="1" applyFont="1" applyBorder="1"/>
    <xf numFmtId="176" fontId="7" fillId="0" borderId="0" xfId="0" quotePrefix="1" applyNumberFormat="1" applyFont="1"/>
    <xf numFmtId="176" fontId="0" fillId="0" borderId="0" xfId="0" quotePrefix="1" applyNumberFormat="1"/>
    <xf numFmtId="176" fontId="0" fillId="0" borderId="1" xfId="0" quotePrefix="1" applyNumberFormat="1" applyBorder="1"/>
    <xf numFmtId="176" fontId="0" fillId="0" borderId="0" xfId="0" quotePrefix="1" applyNumberFormat="1" applyBorder="1"/>
    <xf numFmtId="176" fontId="7" fillId="0" borderId="0" xfId="0" quotePrefix="1" applyNumberFormat="1" applyFont="1" applyBorder="1"/>
    <xf numFmtId="164" fontId="0" fillId="0" borderId="1" xfId="0" quotePrefix="1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176" fontId="3" fillId="0" borderId="0" xfId="0" applyNumberFormat="1" applyFont="1" applyAlignment="1"/>
    <xf numFmtId="0" fontId="4" fillId="0" borderId="1" xfId="0" applyFont="1" applyBorder="1" applyAlignment="1">
      <alignment horizontal="left"/>
    </xf>
    <xf numFmtId="0" fontId="7" fillId="0" borderId="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Layout" zoomScaleNormal="100" workbookViewId="0">
      <selection activeCell="D4" sqref="D4"/>
    </sheetView>
  </sheetViews>
  <sheetFormatPr defaultRowHeight="12.75" x14ac:dyDescent="0.2"/>
  <cols>
    <col min="1" max="1" width="28.7109375" customWidth="1"/>
    <col min="2" max="3" width="10.7109375" style="43" customWidth="1"/>
    <col min="4" max="4" width="13.7109375" style="15" customWidth="1"/>
    <col min="5" max="5" width="14.7109375" customWidth="1"/>
    <col min="6" max="6" width="15.7109375" customWidth="1"/>
    <col min="7" max="7" width="14.7109375" customWidth="1"/>
    <col min="8" max="8" width="15.7109375" customWidth="1"/>
    <col min="9" max="9" width="2.7109375" customWidth="1"/>
  </cols>
  <sheetData>
    <row r="1" spans="1:8" x14ac:dyDescent="0.2">
      <c r="A1" s="2" t="s">
        <v>39</v>
      </c>
      <c r="B1" s="42" t="s">
        <v>56</v>
      </c>
      <c r="C1" s="42"/>
      <c r="D1" s="30"/>
      <c r="E1" s="2"/>
    </row>
    <row r="2" spans="1:8" x14ac:dyDescent="0.2">
      <c r="A2" s="2"/>
      <c r="B2" s="42"/>
      <c r="C2" s="42"/>
      <c r="D2" s="30"/>
      <c r="E2" s="2"/>
    </row>
    <row r="3" spans="1:8" x14ac:dyDescent="0.2">
      <c r="A3" s="2"/>
      <c r="C3" s="42"/>
      <c r="D3" s="30" t="s">
        <v>49</v>
      </c>
      <c r="E3" s="2"/>
    </row>
    <row r="4" spans="1:8" x14ac:dyDescent="0.2">
      <c r="A4" s="10" t="s">
        <v>27</v>
      </c>
      <c r="B4" s="42" t="s">
        <v>47</v>
      </c>
      <c r="C4" s="42"/>
      <c r="D4" s="30"/>
      <c r="E4" s="2"/>
      <c r="F4" s="2"/>
    </row>
    <row r="5" spans="1:8" x14ac:dyDescent="0.2">
      <c r="A5" s="2" t="s">
        <v>48</v>
      </c>
      <c r="B5" s="42" t="s">
        <v>67</v>
      </c>
      <c r="D5" s="30"/>
    </row>
    <row r="6" spans="1:8" x14ac:dyDescent="0.2">
      <c r="A6" s="2"/>
      <c r="B6" s="42"/>
      <c r="D6" s="30"/>
      <c r="G6" s="7"/>
    </row>
    <row r="7" spans="1:8" x14ac:dyDescent="0.2">
      <c r="C7" s="44"/>
      <c r="D7" s="30" t="s">
        <v>33</v>
      </c>
      <c r="G7" s="7" t="s">
        <v>26</v>
      </c>
      <c r="H7" s="7" t="s">
        <v>40</v>
      </c>
    </row>
    <row r="8" spans="1:8" x14ac:dyDescent="0.2">
      <c r="A8" s="12" t="s">
        <v>21</v>
      </c>
      <c r="B8" s="44" t="s">
        <v>7</v>
      </c>
      <c r="C8" s="45" t="s">
        <v>8</v>
      </c>
      <c r="D8" s="32" t="s">
        <v>32</v>
      </c>
      <c r="G8" s="47" t="s">
        <v>69</v>
      </c>
      <c r="H8" s="47">
        <v>44870</v>
      </c>
    </row>
    <row r="9" spans="1:8" x14ac:dyDescent="0.2">
      <c r="A9" s="9"/>
      <c r="B9" s="46">
        <v>44448</v>
      </c>
      <c r="C9" s="46" t="s">
        <v>68</v>
      </c>
      <c r="D9" s="30">
        <v>40</v>
      </c>
      <c r="E9" s="2" t="s">
        <v>72</v>
      </c>
      <c r="F9" s="2"/>
    </row>
    <row r="10" spans="1:8" x14ac:dyDescent="0.2">
      <c r="A10" s="9"/>
      <c r="B10" s="47"/>
      <c r="C10" s="47"/>
    </row>
    <row r="11" spans="1:8" x14ac:dyDescent="0.2">
      <c r="A11" s="7" t="s">
        <v>15</v>
      </c>
      <c r="B11" s="48" t="s">
        <v>16</v>
      </c>
      <c r="C11" s="48" t="s">
        <v>24</v>
      </c>
      <c r="D11" s="30" t="s">
        <v>25</v>
      </c>
      <c r="E11" s="7" t="s">
        <v>17</v>
      </c>
      <c r="F11" s="7" t="s">
        <v>18</v>
      </c>
      <c r="G11" s="7" t="s">
        <v>19</v>
      </c>
      <c r="H11" s="7" t="s">
        <v>20</v>
      </c>
    </row>
    <row r="12" spans="1:8" x14ac:dyDescent="0.2">
      <c r="A12" t="s">
        <v>29</v>
      </c>
      <c r="G12" t="s">
        <v>22</v>
      </c>
      <c r="H12" t="s">
        <v>23</v>
      </c>
    </row>
    <row r="13" spans="1:8" x14ac:dyDescent="0.2">
      <c r="A13" s="11" t="s">
        <v>30</v>
      </c>
      <c r="C13" s="49"/>
      <c r="D13" s="30" t="s">
        <v>34</v>
      </c>
      <c r="F13" s="5" t="s">
        <v>14</v>
      </c>
    </row>
    <row r="14" spans="1:8" x14ac:dyDescent="0.2">
      <c r="A14" s="60" t="s">
        <v>43</v>
      </c>
      <c r="B14" s="50" t="s">
        <v>3</v>
      </c>
      <c r="D14" s="30" t="s">
        <v>35</v>
      </c>
      <c r="E14" t="s">
        <v>4</v>
      </c>
      <c r="F14" s="1" t="s">
        <v>9</v>
      </c>
      <c r="G14" s="1" t="s">
        <v>12</v>
      </c>
      <c r="H14" s="1" t="s">
        <v>5</v>
      </c>
    </row>
    <row r="15" spans="1:8" x14ac:dyDescent="0.2">
      <c r="A15" s="61" t="s">
        <v>50</v>
      </c>
      <c r="B15" s="45" t="s">
        <v>0</v>
      </c>
      <c r="C15" s="45" t="s">
        <v>1</v>
      </c>
      <c r="D15" s="32" t="s">
        <v>31</v>
      </c>
      <c r="E15" s="5" t="s">
        <v>2</v>
      </c>
      <c r="F15" s="5" t="s">
        <v>10</v>
      </c>
      <c r="G15" s="5" t="s">
        <v>13</v>
      </c>
      <c r="H15" s="5" t="s">
        <v>6</v>
      </c>
    </row>
    <row r="16" spans="1:8" x14ac:dyDescent="0.2">
      <c r="A16" s="14"/>
      <c r="B16" s="45"/>
      <c r="C16" s="45"/>
      <c r="D16" s="32"/>
      <c r="E16" s="5"/>
      <c r="F16" s="5"/>
      <c r="G16" s="5"/>
      <c r="H16" s="5"/>
    </row>
    <row r="17" spans="1:9" x14ac:dyDescent="0.2">
      <c r="A17" s="13" t="s">
        <v>62</v>
      </c>
    </row>
    <row r="18" spans="1:9" x14ac:dyDescent="0.2">
      <c r="A18" s="13" t="s">
        <v>51</v>
      </c>
      <c r="B18" s="51">
        <v>44105</v>
      </c>
      <c r="C18" s="51">
        <v>44369</v>
      </c>
      <c r="D18" s="57">
        <v>0.9</v>
      </c>
      <c r="E18" s="22">
        <v>50000</v>
      </c>
      <c r="F18" s="22">
        <v>750</v>
      </c>
      <c r="G18" s="22">
        <f>+E18-F18</f>
        <v>49250</v>
      </c>
      <c r="H18" s="21">
        <f>ROUNDDOWN((G18/D18),2)</f>
        <v>54722.22</v>
      </c>
    </row>
    <row r="19" spans="1:9" x14ac:dyDescent="0.2">
      <c r="A19" s="12" t="s">
        <v>54</v>
      </c>
      <c r="B19" s="52">
        <v>44105</v>
      </c>
      <c r="C19" s="56">
        <v>44369</v>
      </c>
      <c r="D19" s="58">
        <v>0.9</v>
      </c>
      <c r="E19" s="23">
        <v>50000</v>
      </c>
      <c r="F19" s="23">
        <v>750</v>
      </c>
      <c r="G19" s="23">
        <f>+E19-F19</f>
        <v>49250</v>
      </c>
      <c r="H19" s="24">
        <f>ROUNDDOWN((G19/D19),2)</f>
        <v>54722.22</v>
      </c>
    </row>
    <row r="20" spans="1:9" x14ac:dyDescent="0.2">
      <c r="A20" s="13"/>
      <c r="B20" s="53"/>
      <c r="C20" s="53"/>
      <c r="D20" s="58"/>
      <c r="E20" s="23"/>
      <c r="F20" s="23"/>
      <c r="G20" s="23"/>
      <c r="H20" s="24"/>
    </row>
    <row r="21" spans="1:9" x14ac:dyDescent="0.2">
      <c r="A21" s="13" t="s">
        <v>63</v>
      </c>
    </row>
    <row r="22" spans="1:9" x14ac:dyDescent="0.2">
      <c r="A22" s="13" t="s">
        <v>52</v>
      </c>
      <c r="B22" s="54">
        <v>44448</v>
      </c>
      <c r="C22" s="51">
        <v>44469</v>
      </c>
      <c r="D22" s="25">
        <v>0.1</v>
      </c>
      <c r="E22" s="26">
        <v>6000</v>
      </c>
      <c r="F22" s="26">
        <v>-100</v>
      </c>
      <c r="G22" s="26">
        <f>+E22-F22</f>
        <v>6100</v>
      </c>
      <c r="H22" s="21">
        <f>ROUNDDOWN((G22/D22),2)</f>
        <v>61000</v>
      </c>
    </row>
    <row r="23" spans="1:9" x14ac:dyDescent="0.2">
      <c r="A23" s="13" t="s">
        <v>44</v>
      </c>
      <c r="B23" s="55">
        <v>44448</v>
      </c>
      <c r="C23" s="56">
        <v>44469</v>
      </c>
      <c r="D23" s="18">
        <v>0.1</v>
      </c>
      <c r="E23" s="19">
        <v>6000</v>
      </c>
      <c r="F23" s="19">
        <v>-100</v>
      </c>
      <c r="G23" s="19">
        <f>+E23-F23</f>
        <v>6100</v>
      </c>
      <c r="H23" s="6">
        <f>ROUNDDOWN((G23/D23),2)</f>
        <v>61000</v>
      </c>
    </row>
    <row r="24" spans="1:9" x14ac:dyDescent="0.2">
      <c r="A24" s="13"/>
      <c r="B24" s="53"/>
      <c r="C24" s="53"/>
      <c r="D24" s="18"/>
      <c r="E24" s="19"/>
      <c r="F24" s="19"/>
      <c r="G24" s="19"/>
      <c r="H24" s="6"/>
    </row>
    <row r="25" spans="1:9" x14ac:dyDescent="0.2">
      <c r="A25" s="2" t="s">
        <v>70</v>
      </c>
    </row>
    <row r="26" spans="1:9" x14ac:dyDescent="0.2">
      <c r="A26" s="13" t="s">
        <v>53</v>
      </c>
      <c r="B26" s="52">
        <v>44470</v>
      </c>
      <c r="C26" s="52">
        <v>44592</v>
      </c>
      <c r="D26" s="16">
        <v>0.4</v>
      </c>
      <c r="E26" s="4">
        <v>30000</v>
      </c>
      <c r="F26" s="4">
        <v>2500</v>
      </c>
      <c r="G26" s="4">
        <f>+E26-F26</f>
        <v>27500</v>
      </c>
      <c r="H26" s="6">
        <f>ROUNDDOWN((G26/D26),2)</f>
        <v>68750</v>
      </c>
    </row>
    <row r="27" spans="1:9" ht="15" x14ac:dyDescent="0.35">
      <c r="A27" s="12"/>
      <c r="B27" s="51">
        <v>44228</v>
      </c>
      <c r="C27" s="51">
        <v>44369</v>
      </c>
      <c r="D27" s="27">
        <v>0.5</v>
      </c>
      <c r="E27" s="28">
        <v>35000</v>
      </c>
      <c r="F27" s="28">
        <v>-1200</v>
      </c>
      <c r="G27" s="28">
        <f>+E27-F27</f>
        <v>36200</v>
      </c>
      <c r="H27" s="21">
        <f>ROUNDDOWN((G27/D27),2)</f>
        <v>72400</v>
      </c>
    </row>
    <row r="28" spans="1:9" x14ac:dyDescent="0.2">
      <c r="A28" s="12" t="s">
        <v>55</v>
      </c>
      <c r="B28" s="52">
        <v>44470</v>
      </c>
      <c r="C28" s="52">
        <v>44369</v>
      </c>
      <c r="D28" s="16">
        <v>0.9</v>
      </c>
      <c r="E28" s="4">
        <f>+E26+E27</f>
        <v>65000</v>
      </c>
      <c r="F28" s="4">
        <f>+F26+F27</f>
        <v>1300</v>
      </c>
      <c r="G28" s="4">
        <f>+G26+G27</f>
        <v>63700</v>
      </c>
      <c r="H28" s="6">
        <f>ROUNDDOWN((G28/D28),2)</f>
        <v>70777.77</v>
      </c>
      <c r="I28" s="40" t="s">
        <v>45</v>
      </c>
    </row>
    <row r="29" spans="1:9" x14ac:dyDescent="0.2">
      <c r="A29" s="13"/>
      <c r="D29" s="16"/>
      <c r="E29" s="4"/>
      <c r="F29" s="4"/>
      <c r="G29" s="4"/>
      <c r="H29" s="6"/>
      <c r="I29" s="40"/>
    </row>
    <row r="30" spans="1:9" x14ac:dyDescent="0.2">
      <c r="A30" s="13" t="s">
        <v>42</v>
      </c>
      <c r="D30" s="15">
        <f>D19+D23+D28</f>
        <v>1.9</v>
      </c>
      <c r="E30" s="8">
        <f>+E19+E23+E28</f>
        <v>121000</v>
      </c>
      <c r="F30" s="8">
        <f>+F19+F23+F28</f>
        <v>1950</v>
      </c>
      <c r="G30" s="8">
        <f>+G19+G23+G28</f>
        <v>119050</v>
      </c>
    </row>
    <row r="32" spans="1:9" x14ac:dyDescent="0.2">
      <c r="A32" s="40" t="s">
        <v>71</v>
      </c>
    </row>
    <row r="34" spans="1:1" x14ac:dyDescent="0.2">
      <c r="A34" s="40" t="s">
        <v>58</v>
      </c>
    </row>
    <row r="36" spans="1:1" x14ac:dyDescent="0.2">
      <c r="A36" s="2" t="s">
        <v>37</v>
      </c>
    </row>
    <row r="66" ht="13.5" customHeight="1" x14ac:dyDescent="0.2"/>
  </sheetData>
  <phoneticPr fontId="2" type="noConversion"/>
  <pageMargins left="0.75" right="0.25" top="1" bottom="0.25" header="0.25" footer="0.2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view="pageLayout" zoomScaleNormal="100" workbookViewId="0">
      <selection activeCell="B1" sqref="B1"/>
    </sheetView>
  </sheetViews>
  <sheetFormatPr defaultRowHeight="12.75" x14ac:dyDescent="0.2"/>
  <cols>
    <col min="1" max="1" width="28.7109375" customWidth="1"/>
    <col min="2" max="2" width="10.7109375" style="43" customWidth="1"/>
    <col min="3" max="3" width="10.140625" style="43" bestFit="1" customWidth="1"/>
    <col min="4" max="4" width="14.42578125" style="33" customWidth="1"/>
    <col min="5" max="5" width="16.85546875" bestFit="1" customWidth="1"/>
    <col min="6" max="6" width="16" bestFit="1" customWidth="1"/>
    <col min="7" max="7" width="14.85546875" bestFit="1" customWidth="1"/>
    <col min="8" max="8" width="14.7109375" bestFit="1" customWidth="1"/>
    <col min="9" max="9" width="2.7109375" customWidth="1"/>
  </cols>
  <sheetData>
    <row r="1" spans="1:8" x14ac:dyDescent="0.2">
      <c r="A1" s="2" t="s">
        <v>41</v>
      </c>
      <c r="B1" s="42" t="s">
        <v>38</v>
      </c>
      <c r="C1" s="42"/>
      <c r="D1" s="30"/>
      <c r="E1" s="2"/>
    </row>
    <row r="2" spans="1:8" x14ac:dyDescent="0.2">
      <c r="A2" s="2"/>
      <c r="B2" s="42"/>
      <c r="C2" s="42"/>
      <c r="D2" s="30"/>
      <c r="E2" s="2"/>
    </row>
    <row r="3" spans="1:8" x14ac:dyDescent="0.2">
      <c r="C3" s="42"/>
      <c r="D3" s="30" t="s">
        <v>59</v>
      </c>
      <c r="E3" s="2"/>
    </row>
    <row r="4" spans="1:8" x14ac:dyDescent="0.2">
      <c r="A4" s="10" t="s">
        <v>27</v>
      </c>
      <c r="B4" s="42" t="s">
        <v>47</v>
      </c>
      <c r="C4" s="42"/>
      <c r="D4" s="30"/>
      <c r="E4" s="2"/>
      <c r="F4" s="2"/>
    </row>
    <row r="5" spans="1:8" x14ac:dyDescent="0.2">
      <c r="A5" s="2" t="s">
        <v>48</v>
      </c>
      <c r="B5" s="59" t="s">
        <v>61</v>
      </c>
      <c r="C5" s="59"/>
      <c r="D5" s="15"/>
      <c r="E5" s="17"/>
      <c r="F5" s="17"/>
      <c r="H5" s="7"/>
    </row>
    <row r="6" spans="1:8" x14ac:dyDescent="0.2">
      <c r="C6" s="44"/>
      <c r="D6" s="15" t="s">
        <v>36</v>
      </c>
      <c r="G6" s="7" t="s">
        <v>26</v>
      </c>
      <c r="H6" s="7" t="s">
        <v>40</v>
      </c>
    </row>
    <row r="7" spans="1:8" x14ac:dyDescent="0.2">
      <c r="A7" s="12" t="s">
        <v>21</v>
      </c>
      <c r="B7" s="44" t="s">
        <v>7</v>
      </c>
      <c r="C7" s="45" t="s">
        <v>8</v>
      </c>
      <c r="D7" s="31" t="s">
        <v>28</v>
      </c>
      <c r="G7" s="47">
        <v>44503</v>
      </c>
      <c r="H7" s="47">
        <v>44505</v>
      </c>
    </row>
    <row r="8" spans="1:8" x14ac:dyDescent="0.2">
      <c r="A8" s="9"/>
      <c r="B8" s="46" t="s">
        <v>60</v>
      </c>
      <c r="C8" s="46">
        <v>44734</v>
      </c>
      <c r="D8" s="41">
        <v>39</v>
      </c>
      <c r="E8" s="2" t="s">
        <v>65</v>
      </c>
      <c r="H8" s="3"/>
    </row>
    <row r="9" spans="1:8" x14ac:dyDescent="0.2">
      <c r="A9" s="9"/>
      <c r="B9" s="47"/>
      <c r="C9" s="47"/>
      <c r="D9" s="15"/>
    </row>
    <row r="10" spans="1:8" x14ac:dyDescent="0.2">
      <c r="A10" s="7" t="s">
        <v>15</v>
      </c>
      <c r="B10" s="48" t="s">
        <v>16</v>
      </c>
      <c r="C10" s="48" t="s">
        <v>24</v>
      </c>
      <c r="D10" s="30" t="s">
        <v>25</v>
      </c>
      <c r="E10" s="7" t="s">
        <v>17</v>
      </c>
      <c r="F10" s="7" t="s">
        <v>18</v>
      </c>
      <c r="G10" s="7" t="s">
        <v>19</v>
      </c>
      <c r="H10" s="7" t="s">
        <v>20</v>
      </c>
    </row>
    <row r="11" spans="1:8" x14ac:dyDescent="0.2">
      <c r="D11" s="15"/>
      <c r="G11" t="s">
        <v>22</v>
      </c>
      <c r="H11" t="s">
        <v>23</v>
      </c>
    </row>
    <row r="12" spans="1:8" x14ac:dyDescent="0.2">
      <c r="A12" t="s">
        <v>29</v>
      </c>
      <c r="C12" s="49"/>
      <c r="D12" s="30" t="s">
        <v>34</v>
      </c>
      <c r="F12" s="5" t="s">
        <v>14</v>
      </c>
    </row>
    <row r="13" spans="1:8" x14ac:dyDescent="0.2">
      <c r="A13" s="11" t="s">
        <v>30</v>
      </c>
      <c r="B13" s="50" t="s">
        <v>3</v>
      </c>
      <c r="D13" s="30" t="s">
        <v>35</v>
      </c>
      <c r="E13" t="s">
        <v>4</v>
      </c>
      <c r="F13" s="1" t="s">
        <v>9</v>
      </c>
      <c r="G13" s="1" t="s">
        <v>12</v>
      </c>
      <c r="H13" s="1" t="s">
        <v>5</v>
      </c>
    </row>
    <row r="14" spans="1:8" x14ac:dyDescent="0.2">
      <c r="A14" s="14" t="s">
        <v>43</v>
      </c>
      <c r="B14" s="45" t="s">
        <v>0</v>
      </c>
      <c r="C14" s="45" t="s">
        <v>1</v>
      </c>
      <c r="D14" s="32" t="s">
        <v>11</v>
      </c>
      <c r="E14" s="5" t="s">
        <v>2</v>
      </c>
      <c r="F14" s="5" t="s">
        <v>10</v>
      </c>
      <c r="G14" s="5" t="s">
        <v>13</v>
      </c>
      <c r="H14" s="5" t="s">
        <v>6</v>
      </c>
    </row>
    <row r="15" spans="1:8" x14ac:dyDescent="0.2">
      <c r="A15" s="14" t="s">
        <v>50</v>
      </c>
      <c r="B15" s="45"/>
      <c r="C15" s="45"/>
      <c r="D15" s="15"/>
    </row>
    <row r="16" spans="1:8" x14ac:dyDescent="0.2">
      <c r="A16" s="14"/>
      <c r="B16" s="45"/>
      <c r="C16" s="45"/>
      <c r="D16" s="15"/>
    </row>
    <row r="17" spans="1:9" x14ac:dyDescent="0.2">
      <c r="A17" s="13" t="s">
        <v>62</v>
      </c>
    </row>
    <row r="18" spans="1:9" x14ac:dyDescent="0.2">
      <c r="A18" s="13" t="s">
        <v>51</v>
      </c>
      <c r="B18" s="51">
        <v>44470</v>
      </c>
      <c r="C18" s="51">
        <v>44734</v>
      </c>
      <c r="D18" s="37">
        <v>0.89700000000000002</v>
      </c>
      <c r="E18" s="35">
        <v>50000</v>
      </c>
      <c r="F18" s="35">
        <v>750</v>
      </c>
      <c r="G18" s="35">
        <v>49250</v>
      </c>
      <c r="H18" s="36">
        <f>ROUNDDOWN((G18/D18),2)</f>
        <v>54905.23</v>
      </c>
    </row>
    <row r="19" spans="1:9" x14ac:dyDescent="0.2">
      <c r="A19" s="12" t="s">
        <v>54</v>
      </c>
      <c r="B19" s="52">
        <v>44470</v>
      </c>
      <c r="C19" s="51">
        <v>44734</v>
      </c>
      <c r="D19" s="15">
        <v>0.89700000000000002</v>
      </c>
      <c r="E19" s="29">
        <v>50000</v>
      </c>
      <c r="F19" s="29">
        <v>750</v>
      </c>
      <c r="G19" s="29">
        <v>49250</v>
      </c>
      <c r="H19" s="39">
        <f>ROUNDDOWN((G19/D19),2)</f>
        <v>54905.23</v>
      </c>
    </row>
    <row r="20" spans="1:9" x14ac:dyDescent="0.2">
      <c r="A20" s="13"/>
      <c r="B20" s="53"/>
      <c r="C20" s="53"/>
      <c r="D20" s="15"/>
      <c r="H20" s="34"/>
    </row>
    <row r="21" spans="1:9" x14ac:dyDescent="0.2">
      <c r="A21" s="13" t="s">
        <v>63</v>
      </c>
    </row>
    <row r="22" spans="1:9" x14ac:dyDescent="0.2">
      <c r="A22" s="13" t="s">
        <v>52</v>
      </c>
      <c r="B22" s="54">
        <v>44448</v>
      </c>
      <c r="C22" s="51">
        <v>44469</v>
      </c>
      <c r="D22" s="37">
        <v>7.5999999999999998E-2</v>
      </c>
      <c r="E22" s="35">
        <v>6000</v>
      </c>
      <c r="F22" s="35">
        <v>-100</v>
      </c>
      <c r="G22" s="35">
        <v>6100</v>
      </c>
      <c r="H22" s="36">
        <f>ROUNDDOWN((G22/D22),2)</f>
        <v>80263.149999999994</v>
      </c>
    </row>
    <row r="23" spans="1:9" x14ac:dyDescent="0.2">
      <c r="A23" s="13" t="s">
        <v>44</v>
      </c>
      <c r="B23" s="55">
        <v>44448</v>
      </c>
      <c r="C23" s="56">
        <v>44469</v>
      </c>
      <c r="D23" s="15">
        <v>7.5999999999999998E-2</v>
      </c>
      <c r="E23" s="29">
        <v>6000</v>
      </c>
      <c r="F23" s="29">
        <v>-100</v>
      </c>
      <c r="G23" s="29">
        <v>6100</v>
      </c>
      <c r="H23" s="39">
        <f>ROUNDDOWN((G23/D23),2)</f>
        <v>80263.149999999994</v>
      </c>
    </row>
    <row r="24" spans="1:9" x14ac:dyDescent="0.2">
      <c r="A24" s="13"/>
      <c r="B24" s="53"/>
      <c r="C24" s="53"/>
      <c r="D24" s="15"/>
      <c r="H24" s="34"/>
    </row>
    <row r="25" spans="1:9" x14ac:dyDescent="0.2">
      <c r="A25" s="2" t="s">
        <v>64</v>
      </c>
    </row>
    <row r="26" spans="1:9" x14ac:dyDescent="0.2">
      <c r="A26" s="2" t="s">
        <v>53</v>
      </c>
      <c r="B26" s="52">
        <v>44470</v>
      </c>
      <c r="C26" s="52">
        <v>44592</v>
      </c>
      <c r="D26" s="15">
        <v>0.41</v>
      </c>
      <c r="E26" s="29">
        <v>30000</v>
      </c>
      <c r="F26" s="29">
        <v>2500</v>
      </c>
      <c r="G26" s="29">
        <v>27500</v>
      </c>
      <c r="H26" s="39">
        <f>ROUNDDOWN((G26/D26),2)</f>
        <v>67073.17</v>
      </c>
    </row>
    <row r="27" spans="1:9" x14ac:dyDescent="0.2">
      <c r="A27" s="12"/>
      <c r="B27" s="51">
        <v>44593</v>
      </c>
      <c r="C27" s="51">
        <v>44734</v>
      </c>
      <c r="D27" s="37">
        <v>0.48699999999999999</v>
      </c>
      <c r="E27" s="35">
        <v>35000</v>
      </c>
      <c r="F27" s="35">
        <v>-1200</v>
      </c>
      <c r="G27" s="35">
        <v>36200</v>
      </c>
      <c r="H27" s="36">
        <f>ROUNDDOWN((G27/D27),2)</f>
        <v>74332.639999999999</v>
      </c>
    </row>
    <row r="28" spans="1:9" x14ac:dyDescent="0.2">
      <c r="A28" s="12" t="s">
        <v>57</v>
      </c>
      <c r="B28" s="52">
        <v>44470</v>
      </c>
      <c r="C28" s="52">
        <v>44734</v>
      </c>
      <c r="D28" s="15">
        <v>0.89700000000000002</v>
      </c>
      <c r="E28" s="29">
        <v>65000</v>
      </c>
      <c r="F28" s="29">
        <v>1300</v>
      </c>
      <c r="G28" s="29">
        <v>63700</v>
      </c>
      <c r="H28" s="39">
        <f>ROUNDDOWN((G28/D28),2)</f>
        <v>71014.490000000005</v>
      </c>
      <c r="I28" s="40" t="s">
        <v>45</v>
      </c>
    </row>
    <row r="29" spans="1:9" x14ac:dyDescent="0.2">
      <c r="D29" s="15"/>
    </row>
    <row r="30" spans="1:9" x14ac:dyDescent="0.2">
      <c r="A30" t="s">
        <v>42</v>
      </c>
      <c r="D30" s="15">
        <f>D19+D23+D28</f>
        <v>1.87</v>
      </c>
      <c r="E30" s="38">
        <f>E19+E23+E28</f>
        <v>121000</v>
      </c>
      <c r="F30" s="38">
        <f>F19+F23+F28</f>
        <v>1950</v>
      </c>
      <c r="G30" s="38">
        <f>G19+G23+G28</f>
        <v>119050</v>
      </c>
    </row>
    <row r="31" spans="1:9" x14ac:dyDescent="0.2">
      <c r="D31" s="15"/>
    </row>
    <row r="32" spans="1:9" x14ac:dyDescent="0.2">
      <c r="A32" s="40" t="s">
        <v>66</v>
      </c>
      <c r="D32" s="15"/>
    </row>
    <row r="33" spans="1:4" x14ac:dyDescent="0.2">
      <c r="A33" s="20" t="s">
        <v>46</v>
      </c>
      <c r="D33" s="15"/>
    </row>
    <row r="34" spans="1:4" x14ac:dyDescent="0.2">
      <c r="A34" s="20"/>
      <c r="D34" s="15"/>
    </row>
    <row r="35" spans="1:4" x14ac:dyDescent="0.2">
      <c r="A35" s="40" t="s">
        <v>58</v>
      </c>
      <c r="D35" s="15"/>
    </row>
    <row r="36" spans="1:4" x14ac:dyDescent="0.2">
      <c r="A36" s="40"/>
      <c r="D36" s="15"/>
    </row>
    <row r="37" spans="1:4" x14ac:dyDescent="0.2">
      <c r="A37" s="2" t="s">
        <v>37</v>
      </c>
      <c r="D37" s="15"/>
    </row>
    <row r="38" spans="1:4" x14ac:dyDescent="0.2">
      <c r="D38" s="15"/>
    </row>
  </sheetData>
  <phoneticPr fontId="2" type="noConversion"/>
  <pageMargins left="0.75" right="0.75" top="1" bottom="1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boces 40 wk </vt:lpstr>
      <vt:lpstr>boces 39 wk</vt:lpstr>
      <vt:lpstr>'boces 39 wk'!Print_Area</vt:lpstr>
      <vt:lpstr>'boces 40 wk 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BOCES 40-WEEK &amp; 39-WEEK BILLING PATTERN EXAMPLES</dc:title>
  <dc:creator>Edwin Truax</dc:creator>
  <cp:lastModifiedBy>Adam Lenhardt</cp:lastModifiedBy>
  <cp:lastPrinted>2022-08-18T17:13:29Z</cp:lastPrinted>
  <dcterms:created xsi:type="dcterms:W3CDTF">2007-09-12T13:13:46Z</dcterms:created>
  <dcterms:modified xsi:type="dcterms:W3CDTF">2022-08-30T16:54:44Z</dcterms:modified>
</cp:coreProperties>
</file>